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usarla" sheetId="1" state="visible" r:id="rId3"/>
    <sheet name="Informe" sheetId="2" state="visible" r:id="rId4"/>
  </sheets>
  <definedNames>
    <definedName function="false" hidden="false" localSheetId="1" name="_xlnm.Print_Area" vbProcedure="false">Informe!$B$1:$F$63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<sst xmlns="http://schemas.openxmlformats.org/spreadsheetml/2006/main" count="87" uniqueCount="87">
  <si>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Plantilla de informe anual para propietarios</t>
  </si>
  <si>
    <t xml:space="preserve">Net2Rent · para agencias de alquiler vacacional</t>
  </si>
  <si>
    <t xml:space="preserve">Cómo se usa</t>
  </si>
  <si>
    <t xml:space="preserve">1. Ve a la pestaña «Informe». Las celdas en amarillo son las que rellenas tú; el resto se calcula solo.</t>
  </si>
  <si>
    <t xml:space="preserve">2. Ya viene rellena con un ejemplo (un apartamento de dos habitaciones en la costa). Sustituye las cifras por las de tu propietario.</t>
  </si>
  <si>
    <t xml:space="preserve">3. Arriba del todo, la frase «El año en una línea» se escribe sola con tus datos. Es lo primero que leerá el propietario.</t>
  </si>
  <si>
    <t xml:space="preserve">4. Para cada propietario, duplica la pestaña: clic derecho sobre «Informe» &gt; Mover o copiar &gt; Crear una copia. Ponle el nombre del propietario.</t>
  </si>
  <si>
    <t xml:space="preserve">5. Para enviarlo: Archivo &gt; Exportar o Guardar como PDF. Mejor en persona a los propietarios grandes, con el PDF delante.</t>
  </si>
  <si>
    <t xml:space="preserve">Cuándo entregarlo</t>
  </si>
  <si>
    <t xml:space="preserve">Entre noviembre y diciembre, con la temporada cerrada y antes de fijar las tarifas del año que viene: es cuando el propietario decide si sigue.</t>
  </si>
  <si>
    <t xml:space="preserve">Antes de enviarlo, comprueba</t>
  </si>
  <si>
    <t xml:space="preserve">• Que los honorarios se calculan sobre la misma base que en tu contrato de gestión (bruto o neto de comisiones de portal).</t>
  </si>
  <si>
    <t xml:space="preserve">• Que cada gasto tiene su factura adjunta.</t>
  </si>
  <si>
    <t xml:space="preserve">• Que las noches disponibles descuentan los días que el propietario usa la vivienda.</t>
  </si>
  <si>
    <t xml:space="preserve">Las cifras del ejemplo son ilustrativas, no datos de un cliente real.</t>
  </si>
  <si>
    <t xml:space="preserve">Si tienes muchos propietarios y los datos salen de varios programas, en net2rent.com/pricing/ puedes ver cuánto costaría tenerlos en un solo sistema.</t>
  </si>
  <si>
    <t xml:space="preserve">Informe anual del alojamiento</t>
  </si>
  <si>
    <t xml:space="preserve">Propietario</t>
  </si>
  <si>
    <t xml:space="preserve">Nombre del propietario</t>
  </si>
  <si>
    <t xml:space="preserve">Alojamiento</t>
  </si>
  <si>
    <t xml:space="preserve">Apartamento 2 hab. · Paseo Marítimo</t>
  </si>
  <si>
    <t xml:space="preserve">Año</t>
  </si>
  <si>
    <t xml:space="preserve">2026</t>
  </si>
  <si>
    <t xml:space="preserve">Agencia</t>
  </si>
  <si>
    <t xml:space="preserve">Tu agencia</t>
  </si>
  <si>
    <t xml:space="preserve">El año en una línea</t>
  </si>
  <si>
    <t xml:space="preserve">Reservas por canal</t>
  </si>
  <si>
    <t xml:space="preserve">Canal</t>
  </si>
  <si>
    <t xml:space="preserve">Noches</t>
  </si>
  <si>
    <t xml:space="preserve">Ingresos</t>
  </si>
  <si>
    <t xml:space="preserve">Comisión del portal</t>
  </si>
  <si>
    <t xml:space="preserve">% de ingresos</t>
  </si>
  <si>
    <t xml:space="preserve">Booking.com</t>
  </si>
  <si>
    <t xml:space="preserve">Airbnb</t>
  </si>
  <si>
    <t xml:space="preserve">Vrbo</t>
  </si>
  <si>
    <t xml:space="preserve">Reservas directas</t>
  </si>
  <si>
    <t xml:space="preserve">Otros</t>
  </si>
  <si>
    <t xml:space="preserve">Total</t>
  </si>
  <si>
    <t xml:space="preserve">Ocupación y precio</t>
  </si>
  <si>
    <t xml:space="preserve">Noches disponibles (sin los días de uso del propietario)</t>
  </si>
  <si>
    <t xml:space="preserve">Noches ocupadas</t>
  </si>
  <si>
    <t xml:space="preserve">Noches libres</t>
  </si>
  <si>
    <t xml:space="preserve">Ocupación</t>
  </si>
  <si>
    <t xml:space="preserve">Precio medio por noche</t>
  </si>
  <si>
    <t xml:space="preserve">Noches sin comisión de portal</t>
  </si>
  <si>
    <t xml:space="preserve">Del bruto a lo que cobras</t>
  </si>
  <si>
    <t xml:space="preserve">Ingresos por reservas</t>
  </si>
  <si>
    <t xml:space="preserve">Comisiones de los portales</t>
  </si>
  <si>
    <t xml:space="preserve">Honorarios de la agencia</t>
  </si>
  <si>
    <t xml:space="preserve">sobre:</t>
  </si>
  <si>
    <t xml:space="preserve">Neto de portales</t>
  </si>
  <si>
    <t xml:space="preserve">Gastos del año (detalle abajo)</t>
  </si>
  <si>
    <t xml:space="preserve">Neto para el propietario</t>
  </si>
  <si>
    <t xml:space="preserve">Comparación con el año anterior</t>
  </si>
  <si>
    <t xml:space="preserve">Facturación este año</t>
  </si>
  <si>
    <t xml:space="preserve">Facturación año anterior</t>
  </si>
  <si>
    <t xml:space="preserve">Variación</t>
  </si>
  <si>
    <t xml:space="preserve">Noches ocupadas año anterior</t>
  </si>
  <si>
    <t xml:space="preserve">Variación de noches</t>
  </si>
  <si>
    <t xml:space="preserve">Gastos e incidencias</t>
  </si>
  <si>
    <t xml:space="preserve">Concepto</t>
  </si>
  <si>
    <t xml:space="preserve">Fecha</t>
  </si>
  <si>
    <t xml:space="preserve">Importe</t>
  </si>
  <si>
    <t xml:space="preserve">Justificante</t>
  </si>
  <si>
    <t xml:space="preserve">Cambio de caldera (domingo, sin cancelar reserva de 14 noches)</t>
  </si>
  <si>
    <t xml:space="preserve">14/08</t>
  </si>
  <si>
    <t xml:space="preserve">Factura 2026-118</t>
  </si>
  <si>
    <t xml:space="preserve">Reposición de menaje y ropa de cama</t>
  </si>
  <si>
    <t xml:space="preserve">02/06</t>
  </si>
  <si>
    <t xml:space="preserve">Ticket</t>
  </si>
  <si>
    <t xml:space="preserve">Total gastos</t>
  </si>
  <si>
    <t xml:space="preserve">Lo que dicen los huéspedes</t>
  </si>
  <si>
    <t xml:space="preserve">Puntuación media</t>
  </si>
  <si>
    <t xml:space="preserve">Número de reseñas</t>
  </si>
  <si>
    <t xml:space="preserve">Lo mejor (frase real de una reseña)</t>
  </si>
  <si>
    <t xml:space="preserve">«Terraza preciosa y todo impecable al llegar.»</t>
  </si>
  <si>
    <t xml:space="preserve">A mejorar (y su causa)</t>
  </si>
  <si>
    <t xml:space="preserve">«El sofá cama es incómodo.» Proponemos cambiarlo.</t>
  </si>
  <si>
    <t xml:space="preserve">Tres recomendaciones para el año que viene</t>
  </si>
  <si>
    <t xml:space="preserve">1.</t>
  </si>
  <si>
    <t xml:space="preserve">Cambiar el sofá cama: es la queja que más se repite.</t>
  </si>
  <si>
    <t xml:space="preserve">2.</t>
  </si>
  <si>
    <t xml:space="preserve">Abrir la temporada dos semanas antes: en mayo hubo demanda que no pudimos atender.</t>
  </si>
  <si>
    <t xml:space="preserve">3.</t>
  </si>
  <si>
    <t xml:space="preserve">Rehacer las fotos del salón y la terraza.</t>
  </si>
  <si>
    <t xml:space="preserve">Celdas en amarillo: las rellenas tú. El resto se calcula solo. Cifras de ejemplo, ilustrativas.</t>
  </si>
  <si>
    <t xml:space="preserve">Plantilla de Net2Rent · net2rent.com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</si>
</sst>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&quot; €&quot;;\-#,##0&quot; €&quot;;\-"/>
    <numFmt numFmtId="167" formatCode="0.0%;\-0.0%;\-"/>
    <numFmt numFmtId="168" formatCode="0%"/>
    <numFmt numFmtId="169" formatCode="\+#,##0;\-#,##0;0"/>
    <numFmt numFmtId="170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53776"/>
      <name val="Arial"/>
      <family val="0"/>
      <charset val="1"/>
    </font>
    <font>
      <i val="true"/>
      <sz val="10"/>
      <color rgb="FF5A6B85"/>
      <name val="Arial"/>
      <family val="0"/>
      <charset val="1"/>
    </font>
    <font>
      <b val="true"/>
      <sz val="12"/>
      <color rgb="FF253776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5A1E"/>
      <name val="Arial"/>
      <family val="0"/>
      <charset val="1"/>
    </font>
    <font>
      <i val="true"/>
      <sz val="9"/>
      <color rgb="FF5A6B85"/>
      <name val="Arial"/>
      <family val="0"/>
      <charset val="1"/>
    </font>
    <font>
      <b val="true"/>
      <sz val="16"/>
      <color rgb="FF253776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53776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25377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253776"/>
        <bgColor rgb="FF003366"/>
      </patternFill>
    </fill>
    <fill>
      <patternFill patternType="solid">
        <fgColor rgb="FFE8F3EA"/>
        <bgColor rgb="FFF4F7FB"/>
      </patternFill>
    </fill>
    <fill>
      <patternFill patternType="solid">
        <fgColor rgb="FFF4F7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7F5"/>
      </left>
      <right style="thin">
        <color rgb="FFDBE7F5"/>
      </right>
      <top style="thin">
        <color rgb="FFDBE7F5"/>
      </top>
      <bottom style="thin">
        <color rgb="FFDBE7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1E"/>
      <rgbColor rgb="FF800080"/>
      <rgbColor rgb="FF008080"/>
      <rgbColor rgb="FFC0C0C0"/>
      <rgbColor rgb="FF808080"/>
      <rgbColor rgb="FF9999FF"/>
      <rgbColor rgb="FF993366"/>
      <rgbColor rgb="FFFFF4C2"/>
      <rgbColor rgb="FFE8F3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7F5"/>
      <rgbColor rgb="FFF4F7F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85"/>
      <rgbColor rgb="FF969696"/>
      <rgbColor rgb="FF003366"/>
      <rgbColor rgb="FF339966"/>
      <rgbColor rgb="FF003300"/>
      <rgbColor rgb="FF333300"/>
      <rgbColor rgb="FF993300"/>
      <rgbColor rgb="FF993366"/>
      <rgbColor rgb="FF25377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5" t="s">
        <v>3</v>
      </c>
    </row>
    <row r="6" customFormat="false" ht="23.85" hidden="false" customHeight="false" outlineLevel="0" collapsed="false">
      <c r="B6" s="5" t="s">
        <v>4</v>
      </c>
    </row>
    <row r="7" customFormat="false" ht="15" hidden="false" customHeight="false" outlineLevel="0" collapsed="false">
      <c r="B7" s="5" t="s">
        <v>5</v>
      </c>
    </row>
    <row r="8" customFormat="false" ht="23.85" hidden="false" customHeight="false" outlineLevel="0" collapsed="false">
      <c r="B8" s="5" t="s">
        <v>6</v>
      </c>
    </row>
    <row r="9" customFormat="false" ht="23.85" hidden="false" customHeight="false" outlineLevel="0" collapsed="false">
      <c r="B9" s="5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8</v>
      </c>
    </row>
    <row r="12" customFormat="false" ht="23.8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6" t="s">
        <v>14</v>
      </c>
    </row>
    <row r="20" customFormat="false" ht="22.35" hidden="false" customHeight="false" outlineLevel="0" collapsed="false">
      <c r="B20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6"/>
  </cols>
  <sheetData>
    <row r="1" customFormat="false" ht="19.7" hidden="false" customHeight="false" outlineLevel="0" collapsed="false">
      <c r="B1" s="8" t="s">
        <v>16</v>
      </c>
    </row>
    <row r="2" customFormat="false" ht="15" hidden="false" customHeight="false" outlineLevel="0" collapsed="false">
      <c r="B2" s="9" t="s">
        <v>17</v>
      </c>
      <c r="C2" s="10" t="s">
        <v>18</v>
      </c>
      <c r="D2" s="10"/>
      <c r="E2" s="10"/>
      <c r="F2" s="10"/>
    </row>
    <row r="3" customFormat="false" ht="15" hidden="false" customHeight="false" outlineLevel="0" collapsed="false">
      <c r="B3" s="9" t="s">
        <v>19</v>
      </c>
      <c r="C3" s="10" t="s">
        <v>20</v>
      </c>
      <c r="D3" s="10"/>
      <c r="E3" s="10"/>
      <c r="F3" s="10"/>
    </row>
    <row r="4" customFormat="false" ht="15" hidden="false" customHeight="false" outlineLevel="0" collapsed="false">
      <c r="B4" s="9" t="s">
        <v>21</v>
      </c>
      <c r="C4" s="10" t="s">
        <v>22</v>
      </c>
    </row>
    <row r="5" customFormat="false" ht="15" hidden="false" customHeight="false" outlineLevel="0" collapsed="false">
      <c r="B5" s="9" t="s">
        <v>23</v>
      </c>
      <c r="C5" s="10" t="s">
        <v>24</v>
      </c>
      <c r="D5" s="10"/>
      <c r="E5" s="10"/>
      <c r="F5" s="10"/>
    </row>
    <row r="7" customFormat="false" ht="19.5" hidden="false" customHeight="true" outlineLevel="0" collapsed="false">
      <c r="B7" s="11" t="s">
        <v>25</v>
      </c>
      <c r="C7" s="12"/>
      <c r="D7" s="12"/>
      <c r="E7" s="12"/>
      <c r="F7" s="12"/>
    </row>
    <row r="8" customFormat="false" ht="30" hidden="false" customHeight="true" outlineLevel="0" collapsed="false">
      <c r="B8" s="13" t="str">
        <f aca="false">"Tu alojamiento ha facturado "&amp;FIXED(C35,0)&amp;" € en "&amp;C4&amp;", "&amp;IF(C37&gt;=0,"un "&amp;FIXED(C37*100,1)&amp;" % más","un "&amp;FIXED(-C37*100,1)&amp;" % menos")&amp;" que el año anterior, con "&amp;C22&amp;" noches ocupadas ("&amp;FIXED(C24*100,1)&amp;" % de las disponibles). Has recibido "&amp;FIXED(C33,0)&amp;" € netos."</f>
        <v>Tu alojamiento ha facturado 21,300 € en 2026, un 12.7 % más que el año anterior, con 142 noches ocupadas (67.6 % de las disponibles). Has recibido 14,686 € netos.</v>
      </c>
      <c r="C8" s="13"/>
      <c r="D8" s="13"/>
      <c r="E8" s="13"/>
      <c r="F8" s="13"/>
    </row>
    <row r="9" customFormat="false" ht="30" hidden="false" customHeight="true" outlineLevel="0" collapsed="false">
      <c r="B9" s="13"/>
      <c r="C9" s="13"/>
      <c r="D9" s="13"/>
      <c r="E9" s="13"/>
      <c r="F9" s="13"/>
    </row>
    <row r="11" customFormat="false" ht="19.5" hidden="false" customHeight="true" outlineLevel="0" collapsed="false">
      <c r="B11" s="11" t="s">
        <v>26</v>
      </c>
      <c r="C11" s="12"/>
      <c r="D11" s="12"/>
      <c r="E11" s="12"/>
      <c r="F11" s="12"/>
    </row>
    <row r="12" customFormat="false" ht="15" hidden="false" customHeight="false" outlineLevel="0" collapsed="false">
      <c r="B12" s="14" t="s">
        <v>27</v>
      </c>
      <c r="C12" s="14" t="s">
        <v>28</v>
      </c>
      <c r="D12" s="14" t="s">
        <v>29</v>
      </c>
      <c r="E12" s="14" t="s">
        <v>30</v>
      </c>
      <c r="F12" s="14" t="s">
        <v>31</v>
      </c>
    </row>
    <row r="13" customFormat="false" ht="15" hidden="false" customHeight="false" outlineLevel="0" collapsed="false">
      <c r="B13" s="10" t="s">
        <v>32</v>
      </c>
      <c r="C13" s="15" t="n">
        <v>64</v>
      </c>
      <c r="D13" s="16" t="n">
        <v>9600</v>
      </c>
      <c r="E13" s="16" t="n">
        <v>1440</v>
      </c>
      <c r="F13" s="17" t="n">
        <f aca="false">IF($D$18=0,0,D13/$D$18)</f>
        <v>0.450704225352113</v>
      </c>
    </row>
    <row r="14" customFormat="false" ht="15" hidden="false" customHeight="false" outlineLevel="0" collapsed="false">
      <c r="B14" s="10" t="s">
        <v>33</v>
      </c>
      <c r="C14" s="15" t="n">
        <v>41</v>
      </c>
      <c r="D14" s="16" t="n">
        <v>6150</v>
      </c>
      <c r="E14" s="16" t="n">
        <v>740</v>
      </c>
      <c r="F14" s="17" t="n">
        <f aca="false">IF($D$18=0,0,D14/$D$18)</f>
        <v>0.288732394366197</v>
      </c>
    </row>
    <row r="15" customFormat="false" ht="15" hidden="false" customHeight="false" outlineLevel="0" collapsed="false">
      <c r="B15" s="10" t="s">
        <v>34</v>
      </c>
      <c r="C15" s="15" t="n">
        <v>0</v>
      </c>
      <c r="D15" s="16" t="n">
        <v>0</v>
      </c>
      <c r="E15" s="16" t="n">
        <v>0</v>
      </c>
      <c r="F15" s="17" t="n">
        <f aca="false">IF($D$18=0,0,D15/$D$18)</f>
        <v>0</v>
      </c>
    </row>
    <row r="16" customFormat="false" ht="15" hidden="false" customHeight="false" outlineLevel="0" collapsed="false">
      <c r="B16" s="10" t="s">
        <v>35</v>
      </c>
      <c r="C16" s="15" t="n">
        <v>37</v>
      </c>
      <c r="D16" s="16" t="n">
        <v>5550</v>
      </c>
      <c r="E16" s="16" t="n">
        <v>0</v>
      </c>
      <c r="F16" s="17" t="n">
        <f aca="false">IF($D$18=0,0,D16/$D$18)</f>
        <v>0.26056338028169</v>
      </c>
    </row>
    <row r="17" customFormat="false" ht="15" hidden="false" customHeight="false" outlineLevel="0" collapsed="false">
      <c r="B17" s="10" t="s">
        <v>36</v>
      </c>
      <c r="C17" s="15" t="n">
        <v>0</v>
      </c>
      <c r="D17" s="16" t="n">
        <v>0</v>
      </c>
      <c r="E17" s="16" t="n">
        <v>0</v>
      </c>
      <c r="F17" s="17" t="n">
        <f aca="false">IF($D$18=0,0,D17/$D$18)</f>
        <v>0</v>
      </c>
    </row>
    <row r="18" customFormat="false" ht="15" hidden="false" customHeight="false" outlineLevel="0" collapsed="false">
      <c r="B18" s="18" t="s">
        <v>37</v>
      </c>
      <c r="C18" s="19" t="n">
        <f aca="false">SUM(C13:C17)</f>
        <v>142</v>
      </c>
      <c r="D18" s="20" t="n">
        <f aca="false">SUM(D13:D17)</f>
        <v>21300</v>
      </c>
      <c r="E18" s="20" t="n">
        <f aca="false">SUM(E13:E17)</f>
        <v>2180</v>
      </c>
      <c r="F18" s="21" t="n">
        <f aca="false">IF(D18=0,0,1)</f>
        <v>1</v>
      </c>
    </row>
    <row r="20" customFormat="false" ht="19.5" hidden="false" customHeight="true" outlineLevel="0" collapsed="false">
      <c r="B20" s="11" t="s">
        <v>38</v>
      </c>
      <c r="C20" s="12"/>
      <c r="D20" s="12"/>
      <c r="E20" s="12"/>
      <c r="F20" s="12"/>
    </row>
    <row r="21" customFormat="false" ht="15" hidden="false" customHeight="false" outlineLevel="0" collapsed="false">
      <c r="B21" s="22" t="s">
        <v>39</v>
      </c>
      <c r="C21" s="15" t="n">
        <v>210</v>
      </c>
    </row>
    <row r="22" customFormat="false" ht="15" hidden="false" customHeight="false" outlineLevel="0" collapsed="false">
      <c r="B22" s="22" t="s">
        <v>40</v>
      </c>
      <c r="C22" s="23" t="n">
        <f aca="false">C18</f>
        <v>142</v>
      </c>
    </row>
    <row r="23" customFormat="false" ht="15" hidden="false" customHeight="false" outlineLevel="0" collapsed="false">
      <c r="B23" s="22" t="s">
        <v>41</v>
      </c>
      <c r="C23" s="23" t="n">
        <f aca="false">C21-C22</f>
        <v>68</v>
      </c>
    </row>
    <row r="24" customFormat="false" ht="15" hidden="false" customHeight="false" outlineLevel="0" collapsed="false">
      <c r="B24" s="9" t="s">
        <v>42</v>
      </c>
      <c r="C24" s="24" t="n">
        <f aca="false">IF(C21=0,0,C22/C21)</f>
        <v>0.676190476190476</v>
      </c>
    </row>
    <row r="25" customFormat="false" ht="15" hidden="false" customHeight="false" outlineLevel="0" collapsed="false">
      <c r="B25" s="22" t="s">
        <v>43</v>
      </c>
      <c r="C25" s="25" t="n">
        <f aca="false">IF(C22=0,0,D18/C22)</f>
        <v>150</v>
      </c>
    </row>
    <row r="26" customFormat="false" ht="15" hidden="false" customHeight="false" outlineLevel="0" collapsed="false">
      <c r="B26" s="22" t="s">
        <v>44</v>
      </c>
      <c r="C26" s="23" t="n">
        <f aca="false">SUMIFS(C13:C17,E13:E17,0,C13:C17,"&gt;0")</f>
        <v>37</v>
      </c>
    </row>
    <row r="28" customFormat="false" ht="19.5" hidden="false" customHeight="true" outlineLevel="0" collapsed="false">
      <c r="B28" s="11" t="s">
        <v>45</v>
      </c>
      <c r="C28" s="12"/>
      <c r="D28" s="12"/>
      <c r="E28" s="12"/>
      <c r="F28" s="12"/>
    </row>
    <row r="29" customFormat="false" ht="15" hidden="false" customHeight="false" outlineLevel="0" collapsed="false">
      <c r="B29" s="22" t="s">
        <v>46</v>
      </c>
      <c r="C29" s="25" t="n">
        <f aca="false">D18</f>
        <v>21300</v>
      </c>
    </row>
    <row r="30" customFormat="false" ht="15" hidden="false" customHeight="false" outlineLevel="0" collapsed="false">
      <c r="B30" s="22" t="s">
        <v>47</v>
      </c>
      <c r="C30" s="25" t="n">
        <f aca="false">-E18</f>
        <v>-2180</v>
      </c>
    </row>
    <row r="31" customFormat="false" ht="15" hidden="false" customHeight="false" outlineLevel="0" collapsed="false">
      <c r="B31" s="22" t="s">
        <v>48</v>
      </c>
      <c r="C31" s="25" t="n">
        <f aca="false">-IF(F31="Bruto",C29,C29+C30)*D31</f>
        <v>-3824</v>
      </c>
      <c r="D31" s="26" t="n">
        <v>0.2</v>
      </c>
      <c r="E31" s="27" t="s">
        <v>49</v>
      </c>
      <c r="F31" s="10" t="s">
        <v>50</v>
      </c>
    </row>
    <row r="32" customFormat="false" ht="15" hidden="false" customHeight="false" outlineLevel="0" collapsed="false">
      <c r="B32" s="22" t="s">
        <v>51</v>
      </c>
      <c r="C32" s="25" t="n">
        <f aca="false">-D50</f>
        <v>-610</v>
      </c>
    </row>
    <row r="33" customFormat="false" ht="15" hidden="false" customHeight="false" outlineLevel="0" collapsed="false">
      <c r="B33" s="28" t="s">
        <v>52</v>
      </c>
      <c r="C33" s="29" t="n">
        <f aca="false">C29+C30+C31+C32</f>
        <v>14686</v>
      </c>
    </row>
    <row r="34" customFormat="false" ht="19.5" hidden="false" customHeight="true" outlineLevel="0" collapsed="false">
      <c r="B34" s="11" t="s">
        <v>53</v>
      </c>
      <c r="C34" s="12"/>
      <c r="D34" s="12"/>
      <c r="E34" s="12"/>
      <c r="F34" s="12"/>
    </row>
    <row r="35" customFormat="false" ht="15" hidden="false" customHeight="false" outlineLevel="0" collapsed="false">
      <c r="B35" s="22" t="s">
        <v>54</v>
      </c>
      <c r="C35" s="25" t="n">
        <f aca="false">D18</f>
        <v>21300</v>
      </c>
    </row>
    <row r="36" customFormat="false" ht="15" hidden="false" customHeight="false" outlineLevel="0" collapsed="false">
      <c r="B36" s="22" t="s">
        <v>55</v>
      </c>
      <c r="C36" s="16" t="n">
        <v>18900</v>
      </c>
    </row>
    <row r="37" customFormat="false" ht="15" hidden="false" customHeight="false" outlineLevel="0" collapsed="false">
      <c r="B37" s="9" t="s">
        <v>56</v>
      </c>
      <c r="C37" s="24" t="n">
        <f aca="false">IF(C36=0,0,C35/C36-1)</f>
        <v>0.126984126984127</v>
      </c>
    </row>
    <row r="38" customFormat="false" ht="15" hidden="false" customHeight="false" outlineLevel="0" collapsed="false">
      <c r="B38" s="22" t="s">
        <v>57</v>
      </c>
      <c r="C38" s="15" t="n">
        <v>128</v>
      </c>
    </row>
    <row r="39" customFormat="false" ht="15" hidden="false" customHeight="false" outlineLevel="0" collapsed="false">
      <c r="B39" s="22" t="s">
        <v>58</v>
      </c>
      <c r="C39" s="30" t="n">
        <f aca="false">C22-C38</f>
        <v>14</v>
      </c>
    </row>
    <row r="41" customFormat="false" ht="19.5" hidden="false" customHeight="true" outlineLevel="0" collapsed="false">
      <c r="B41" s="11" t="s">
        <v>59</v>
      </c>
      <c r="C41" s="12"/>
      <c r="D41" s="12"/>
      <c r="E41" s="12"/>
      <c r="F41" s="12"/>
    </row>
    <row r="42" customFormat="false" ht="15" hidden="false" customHeight="false" outlineLevel="0" collapsed="false">
      <c r="B42" s="14" t="s">
        <v>60</v>
      </c>
      <c r="C42" s="14" t="s">
        <v>61</v>
      </c>
      <c r="D42" s="14" t="s">
        <v>62</v>
      </c>
      <c r="E42" s="14" t="s">
        <v>63</v>
      </c>
    </row>
    <row r="43" customFormat="false" ht="15" hidden="false" customHeight="false" outlineLevel="0" collapsed="false">
      <c r="B43" s="10" t="s">
        <v>64</v>
      </c>
      <c r="C43" s="10" t="s">
        <v>65</v>
      </c>
      <c r="D43" s="16" t="n">
        <v>420</v>
      </c>
      <c r="E43" s="10" t="s">
        <v>66</v>
      </c>
    </row>
    <row r="44" customFormat="false" ht="15" hidden="false" customHeight="false" outlineLevel="0" collapsed="false">
      <c r="B44" s="10" t="s">
        <v>67</v>
      </c>
      <c r="C44" s="10" t="s">
        <v>68</v>
      </c>
      <c r="D44" s="16" t="n">
        <v>190</v>
      </c>
      <c r="E44" s="10" t="s">
        <v>69</v>
      </c>
    </row>
    <row r="45" customFormat="false" ht="15" hidden="false" customHeight="false" outlineLevel="0" collapsed="false">
      <c r="B45" s="10"/>
      <c r="C45" s="10"/>
      <c r="D45" s="16"/>
      <c r="E45" s="10"/>
    </row>
    <row r="46" customFormat="false" ht="15" hidden="false" customHeight="false" outlineLevel="0" collapsed="false">
      <c r="B46" s="10"/>
      <c r="C46" s="10"/>
      <c r="D46" s="16"/>
      <c r="E46" s="10"/>
    </row>
    <row r="47" customFormat="false" ht="15" hidden="false" customHeight="false" outlineLevel="0" collapsed="false">
      <c r="B47" s="10"/>
      <c r="C47" s="10"/>
      <c r="D47" s="16"/>
      <c r="E47" s="10"/>
    </row>
    <row r="48" customFormat="false" ht="15" hidden="false" customHeight="false" outlineLevel="0" collapsed="false">
      <c r="B48" s="10"/>
      <c r="C48" s="10"/>
      <c r="D48" s="16"/>
      <c r="E48" s="10"/>
    </row>
    <row r="49" customFormat="false" ht="15" hidden="false" customHeight="false" outlineLevel="0" collapsed="false">
      <c r="B49" s="10"/>
      <c r="C49" s="10"/>
      <c r="D49" s="16"/>
      <c r="E49" s="10"/>
    </row>
    <row r="50" customFormat="false" ht="15" hidden="false" customHeight="false" outlineLevel="0" collapsed="false">
      <c r="B50" s="9" t="s">
        <v>70</v>
      </c>
      <c r="D50" s="31" t="n">
        <f aca="false">SUM(D43:D49)</f>
        <v>610</v>
      </c>
    </row>
    <row r="52" customFormat="false" ht="19.5" hidden="false" customHeight="true" outlineLevel="0" collapsed="false">
      <c r="B52" s="11" t="s">
        <v>71</v>
      </c>
      <c r="C52" s="12"/>
      <c r="D52" s="12"/>
      <c r="E52" s="12"/>
      <c r="F52" s="12"/>
    </row>
    <row r="53" customFormat="false" ht="15" hidden="false" customHeight="false" outlineLevel="0" collapsed="false">
      <c r="B53" s="22" t="s">
        <v>72</v>
      </c>
      <c r="C53" s="32" t="n">
        <v>8.9</v>
      </c>
      <c r="D53" s="22" t="s">
        <v>73</v>
      </c>
      <c r="E53" s="10" t="n">
        <v>31</v>
      </c>
    </row>
    <row r="54" customFormat="false" ht="15" hidden="false" customHeight="false" outlineLevel="0" collapsed="false">
      <c r="B54" s="22" t="s">
        <v>74</v>
      </c>
      <c r="C54" s="10" t="s">
        <v>75</v>
      </c>
      <c r="D54" s="10"/>
      <c r="E54" s="10"/>
      <c r="F54" s="10"/>
    </row>
    <row r="55" customFormat="false" ht="15" hidden="false" customHeight="false" outlineLevel="0" collapsed="false">
      <c r="B55" s="22" t="s">
        <v>76</v>
      </c>
      <c r="C55" s="10" t="s">
        <v>77</v>
      </c>
      <c r="D55" s="10"/>
      <c r="E55" s="10"/>
      <c r="F55" s="10"/>
    </row>
    <row r="57" customFormat="false" ht="19.5" hidden="false" customHeight="true" outlineLevel="0" collapsed="false">
      <c r="B57" s="11" t="s">
        <v>78</v>
      </c>
      <c r="C57" s="12"/>
      <c r="D57" s="12"/>
      <c r="E57" s="12"/>
      <c r="F57" s="12"/>
    </row>
    <row r="58" customFormat="false" ht="15" hidden="false" customHeight="false" outlineLevel="0" collapsed="false">
      <c r="B58" s="9" t="s">
        <v>79</v>
      </c>
      <c r="C58" s="10" t="s">
        <v>80</v>
      </c>
      <c r="D58" s="10"/>
      <c r="E58" s="10"/>
      <c r="F58" s="10"/>
    </row>
    <row r="59" customFormat="false" ht="15" hidden="false" customHeight="false" outlineLevel="0" collapsed="false">
      <c r="B59" s="9" t="s">
        <v>81</v>
      </c>
      <c r="C59" s="10" t="s">
        <v>82</v>
      </c>
      <c r="D59" s="10"/>
      <c r="E59" s="10"/>
      <c r="F59" s="10"/>
    </row>
    <row r="60" customFormat="false" ht="15" hidden="false" customHeight="false" outlineLevel="0" collapsed="false">
      <c r="B60" s="9" t="s">
        <v>83</v>
      </c>
      <c r="C60" s="10" t="s">
        <v>84</v>
      </c>
      <c r="D60" s="10"/>
      <c r="E60" s="10"/>
      <c r="F60" s="10"/>
    </row>
    <row r="62" customFormat="false" ht="15" hidden="false" customHeight="false" outlineLevel="0" collapsed="false">
      <c r="B62" s="33" t="s">
        <v>85</v>
      </c>
    </row>
    <row r="63" customFormat="false" ht="15" hidden="false" customHeight="false" outlineLevel="0" collapsed="false">
      <c r="B63" s="34" t="s">
        <v>86</v>
      </c>
    </row>
  </sheetData>
  <mergeCells count="9">
    <mergeCell ref="C2:F2"/>
    <mergeCell ref="C3:F3"/>
    <mergeCell ref="C5:F5"/>
    <mergeCell ref="B8:F9"/>
    <mergeCell ref="C54:F54"/>
    <mergeCell ref="C55:F55"/>
    <mergeCell ref="C58:F58"/>
    <mergeCell ref="C59:F59"/>
    <mergeCell ref="C60:F60"/>
  </mergeCells>
  <dataValidations count="1">
    <dataValidation allowBlank="false" errorStyle="stop" operator="between" showDropDown="false" showErrorMessage="false" showInputMessage="false" sqref="F31" type="list">
      <formula1>"Neto de portales,Bruto"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2026-11-06T18:16:43Z</dcterms:created>
  <dc:creator>openpyxl</dc:creator>
  <dc:description/>
  <dc:language>en-US</dc:language>
  <cp:lastModifiedBy/>
  <dcterms:modified xsi:type="dcterms:W3CDTF">2026-11-06T18:16:43Z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